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Preencher!$A$1:$Q$21</definedName>
    <definedName name="_xlnm._FilterDatabase" localSheetId="2" hidden="1">Exemplo!$A$1:$Q$9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Simples ou Lucro Presumido: quadro de conferência do custo e do caixa</t>
        </is>
      </c>
    </row>
    <row r="2">
      <c r="A2" s="15" t="inlineStr">
        <is>
          <t xml:space="preserve">Finalidade</t>
        </is>
      </c>
      <c r="B2" s="16" t="inlineStr">
        <is>
          <t xml:space="preserve">Organizar as apurações preparadas com a contabilidade, identificar valores e verificações pendentes e comparar os desembolsos dos dois regimes sem tratar percentuais isolados como custo total.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confirme com a contabilidade se ambos os regimes são opções para a empresa. Escolha um intervalo e identifique se os dados são históricos ou projetados. Use as mesmas vendas nos dois cenários; abra uma linha por atividade, período e rubrica de pagamento. Registre valores em R$, vencimentos em datas e a origem de cada apuração. O exemplo abaixo é inteiramente hipotético e reproduz apenas o cenário comercial didático do artigo; a área de preenchimento está vazia.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Desembolso da linha no Simples (R$)</t>
        </is>
      </c>
      <c r="B8" s="16" t="inlineStr">
        <is>
          <t xml:space="preserve">Soma, nesta linha, DAS, pagamentos verificados fora dele e custo de cumprimento. Uma célula vazia não comprova ausência de cobrança.</t>
        </is>
      </c>
    </row>
    <row r="9">
      <c r="A9" s="16" t="inlineStr">
        <is>
          <t xml:space="preserve">Desembolso da linha no Presumido (R$)</t>
        </is>
      </c>
      <c r="B9" s="16" t="inlineStr">
        <is>
          <t xml:space="preserve">Soma, nesta linha, o valor apurado da rubrica e eventual custo de cumprimento.</t>
        </is>
      </c>
    </row>
    <row r="10"/>
    <row r="11">
      <c r="A11" s="15" t="inlineStr">
        <is>
          <t xml:space="preserve">Resumo dos dados preenchidos</t>
        </is>
      </c>
    </row>
    <row r="12">
      <c r="A12" s="16" t="inlineStr">
        <is>
          <t xml:space="preserve">Desembolso total no Simples (R$)</t>
        </is>
      </c>
      <c r="B12" s="17">
        <f>IF(COUNT(Preencher!P2:P21)=0,"",SUM(Preencher!P2:P21))</f>
      </c>
    </row>
    <row r="13">
      <c r="A13" s="16" t="inlineStr">
        <is>
          <t xml:space="preserve">Desembolso total no Presumido (R$)</t>
        </is>
      </c>
      <c r="B13" s="17">
        <f>IF(COUNT(Preencher!Q2:Q21)=0,"",SUM(Preencher!Q2:Q21))</f>
      </c>
    </row>
    <row r="14">
      <c r="A14" s="16" t="inlineStr">
        <is>
          <t xml:space="preserve">Linhas pendentes no Simples</t>
        </is>
      </c>
      <c r="B14" s="18">
        <f>COUNTIF(Preencher!G2:G21,C14)</f>
        <v>0</v>
      </c>
      <c r="C14" s="2" t="inlineStr">
        <is>
          <t xml:space="preserve">Pendente</t>
        </is>
      </c>
    </row>
    <row r="15">
      <c r="A15" s="16" t="inlineStr">
        <is>
          <t xml:space="preserve">Linhas pendentes no Presumido</t>
        </is>
      </c>
      <c r="B15" s="18">
        <f>COUNTIF(Preencher!K2:K21,C15)</f>
        <v>0</v>
      </c>
      <c r="C15" s="2" t="inlineStr">
        <is>
          <t xml:space="preserve">Pendente</t>
        </is>
      </c>
    </row>
    <row r="16">
      <c r="A16" s="16" t="inlineStr">
        <is>
          <t xml:space="preserve">Linhas em uso (primeira coluna preenchida)</t>
        </is>
      </c>
      <c r="B16" s="18">
        <f>COUNTA(Preencher!A2:A21)</f>
        <v>0</v>
      </c>
    </row>
    <row r="17">
      <c r="A17" s="16" t="inlineStr">
        <is>
          <t xml:space="preserve">Linhas com “Desembolso da linha no Simples (R$)” calculado</t>
        </is>
      </c>
      <c r="B17" s="18">
        <f>COUNT(Preencher!P2:P21)</f>
        <v>0</v>
      </c>
    </row>
    <row r="18">
      <c r="A18" s="16" t="inlineStr">
        <is>
          <t xml:space="preserve">Linhas com “Desembolso da linha no Presumido (R$)” calculado</t>
        </is>
      </c>
      <c r="B18" s="18">
        <f>COUNT(Preencher!Q2:Q21)</f>
        <v>0</v>
      </c>
    </row>
    <row r="19">
      <c r="A19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20"/>
    <row r="21">
      <c r="A21" s="15" t="inlineStr">
        <is>
          <t xml:space="preserve">Fontes</t>
        </is>
      </c>
      <c r="B21" s="16"/>
    </row>
    <row r="22">
      <c r="A22" s="16" t="inlineStr">
        <is>
          <t xml:space="preserve">Lei Complementar nº 123/2006 — texto atualizado na Câmara dos Deputados</t>
        </is>
      </c>
      <c r="B22" s="16" t="inlineStr">
        <is>
          <t xml:space="preserve">https://www2.camara.leg.br/legin/fed/leicom/2006/leicomplementar-123-14-dezembro-2006-548099-normaatualizada-pl.html</t>
        </is>
      </c>
    </row>
    <row r="23">
      <c r="A23" s="15" t="inlineStr">
        <is>
          <t xml:space="preserve">Limitações</t>
        </is>
      </c>
      <c r="B23" s="16" t="inlineStr">
        <is>
          <t xml:space="preserve">A fonte indicada sustenta regras do Simples, não os valores fictícios atribuídos ao Lucro Presumido. No exemplo, as somas são R$ 1.115 no Simples e R$ 1.686 no Presumido, mas as linhas pendentes e os vencimentos vazios impedem tratá-las como resultado de uma empresa real. Compare os totais somente após confirmar a possibilidade de opção, a classificação das atividades, todas as incidências, bases, memórias, custos e datas de pagamento. Leia a diferença entre os dois totais junto ao calendário de caixa; ela não mostra, sozinha, quando o dinheiro sai. A planilha não apura automaticamente o DAS nem os tributos do Presumido, não confirma créditos utilizáveis e não substitui análise tributária ou a verificação de quando uma opção pode produzir efeitos.</t>
        </is>
      </c>
    </row>
    <row r="24">
      <c r="A24" s="15" t="inlineStr">
        <is>
          <t xml:space="preserve">Preparado em</t>
        </is>
      </c>
      <c r="B24" s="16" t="inlineStr">
        <is>
          <t xml:space="preserve">18/10/2026</t>
        </is>
      </c>
    </row>
    <row r="25">
      <c r="A25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6" customWidth="1"/>
    <col min="3" max="3" width="18" customWidth="1"/>
    <col min="4" max="4" width="24" customWidth="1"/>
    <col min="5" max="5" width="21" customWidth="1"/>
    <col min="6" max="6" width="30" customWidth="1"/>
    <col min="7" max="7" width="18" customWidth="1"/>
    <col min="8" max="8" width="17" customWidth="1"/>
    <col min="9" max="9" width="17" customWidth="1"/>
    <col min="10" max="10" width="24" customWidth="1"/>
    <col min="11" max="11" width="18" customWidth="1"/>
    <col min="12" max="12" width="27" customWidth="1"/>
    <col min="13" max="13" width="25" customWidth="1"/>
    <col min="14" max="14" width="18" customWidth="1"/>
    <col min="15" max="15" width="19" customWidth="1"/>
    <col min="16" max="16" width="24" customWidth="1"/>
    <col min="17" max="17" width="25" customWidth="1"/>
  </cols>
  <sheetData>
    <row r="1" ht="32" customHeight="1">
      <c r="A1" s="3" t="inlineStr">
        <is>
          <t xml:space="preserve">Operação e rubrica</t>
        </is>
      </c>
      <c r="B1" s="3" t="inlineStr">
        <is>
          <t xml:space="preserve">Período de comparação</t>
        </is>
      </c>
      <c r="C1" s="3" t="inlineStr">
        <is>
          <t xml:space="preserve">Origem das vendas</t>
        </is>
      </c>
      <c r="D1" s="3" t="inlineStr">
        <is>
          <t xml:space="preserve">Vendas da atividade no período (R$)</t>
        </is>
      </c>
      <c r="E1" s="3" t="inlineStr">
        <is>
          <t xml:space="preserve">RBT12 anterior ao período (R$)</t>
        </is>
      </c>
      <c r="F1" s="3" t="inlineStr">
        <is>
          <t xml:space="preserve">Base, regra e origem do valor</t>
        </is>
      </c>
      <c r="G1" s="3" t="inlineStr">
        <is>
          <t xml:space="preserve">Conferência no Simples</t>
        </is>
      </c>
      <c r="H1" s="3" t="inlineStr">
        <is>
          <t xml:space="preserve">No DAS (R$)</t>
        </is>
      </c>
      <c r="I1" s="3" t="inlineStr">
        <is>
          <t xml:space="preserve">Fora do DAS (R$)</t>
        </is>
      </c>
      <c r="J1" s="3" t="inlineStr">
        <is>
          <t xml:space="preserve">Custo de cumprimento no Simples (R$)</t>
        </is>
      </c>
      <c r="K1" s="3" t="inlineStr">
        <is>
          <t xml:space="preserve">Conferência no Presumido</t>
        </is>
      </c>
      <c r="L1" s="3" t="inlineStr">
        <is>
          <t xml:space="preserve">Tributo ou contribuição no Presumido (R$)</t>
        </is>
      </c>
      <c r="M1" s="3" t="inlineStr">
        <is>
          <t xml:space="preserve">Custo de cumprimento no Presumido (R$)</t>
        </is>
      </c>
      <c r="N1" s="3" t="inlineStr">
        <is>
          <t xml:space="preserve">Saída de caixa no Simples</t>
        </is>
      </c>
      <c r="O1" s="3" t="inlineStr">
        <is>
          <t xml:space="preserve">Saída de caixa no Presumido</t>
        </is>
      </c>
      <c r="P1" s="3" t="inlineStr">
        <is>
          <t xml:space="preserve">Desembolso da linha no Simples (R$)</t>
        </is>
      </c>
      <c r="Q1" s="3" t="inlineStr">
        <is>
          <t xml:space="preserve">Desembolso da linha no Presumido (R$)</t>
        </is>
      </c>
    </row>
    <row r="2">
      <c r="A2" s="4"/>
      <c r="B2" s="8"/>
      <c r="C2" s="4"/>
      <c r="D2" s="5"/>
      <c r="E2" s="5"/>
      <c r="F2" s="4"/>
      <c r="G2" s="4"/>
      <c r="H2" s="5"/>
      <c r="I2" s="5"/>
      <c r="J2" s="5"/>
      <c r="K2" s="4"/>
      <c r="L2" s="5"/>
      <c r="M2" s="5"/>
      <c r="N2" s="8"/>
      <c r="O2" s="8"/>
      <c r="P2" s="9">
        <f>IF(OR(A2="",H2="",I2="",J2=""),"",ROUND(((H2+I2)+J2),2))</f>
      </c>
      <c r="Q2" s="9">
        <f>IF(OR(A2="",L2="",M2=""),"",ROUND((L2+M2),2))</f>
      </c>
    </row>
    <row r="3">
      <c r="A3" s="4"/>
      <c r="B3" s="8"/>
      <c r="C3" s="4"/>
      <c r="D3" s="5"/>
      <c r="E3" s="5"/>
      <c r="F3" s="4"/>
      <c r="G3" s="4"/>
      <c r="H3" s="5"/>
      <c r="I3" s="5"/>
      <c r="J3" s="5"/>
      <c r="K3" s="4"/>
      <c r="L3" s="5"/>
      <c r="M3" s="5"/>
      <c r="N3" s="8"/>
      <c r="O3" s="8"/>
      <c r="P3" s="9">
        <f>IF(OR(A3="",H3="",I3="",J3=""),"",ROUND(((H3+I3)+J3),2))</f>
      </c>
      <c r="Q3" s="9">
        <f>IF(OR(A3="",L3="",M3=""),"",ROUND((L3+M3),2))</f>
      </c>
    </row>
    <row r="4">
      <c r="A4" s="4"/>
      <c r="B4" s="8"/>
      <c r="C4" s="4"/>
      <c r="D4" s="5"/>
      <c r="E4" s="5"/>
      <c r="F4" s="4"/>
      <c r="G4" s="4"/>
      <c r="H4" s="5"/>
      <c r="I4" s="5"/>
      <c r="J4" s="5"/>
      <c r="K4" s="4"/>
      <c r="L4" s="5"/>
      <c r="M4" s="5"/>
      <c r="N4" s="8"/>
      <c r="O4" s="8"/>
      <c r="P4" s="9">
        <f>IF(OR(A4="",H4="",I4="",J4=""),"",ROUND(((H4+I4)+J4),2))</f>
      </c>
      <c r="Q4" s="9">
        <f>IF(OR(A4="",L4="",M4=""),"",ROUND((L4+M4),2))</f>
      </c>
    </row>
    <row r="5">
      <c r="A5" s="4"/>
      <c r="B5" s="8"/>
      <c r="C5" s="4"/>
      <c r="D5" s="5"/>
      <c r="E5" s="5"/>
      <c r="F5" s="4"/>
      <c r="G5" s="4"/>
      <c r="H5" s="5"/>
      <c r="I5" s="5"/>
      <c r="J5" s="5"/>
      <c r="K5" s="4"/>
      <c r="L5" s="5"/>
      <c r="M5" s="5"/>
      <c r="N5" s="8"/>
      <c r="O5" s="8"/>
      <c r="P5" s="9">
        <f>IF(OR(A5="",H5="",I5="",J5=""),"",ROUND(((H5+I5)+J5),2))</f>
      </c>
      <c r="Q5" s="9">
        <f>IF(OR(A5="",L5="",M5=""),"",ROUND((L5+M5),2))</f>
      </c>
    </row>
    <row r="6">
      <c r="A6" s="4"/>
      <c r="B6" s="8"/>
      <c r="C6" s="4"/>
      <c r="D6" s="5"/>
      <c r="E6" s="5"/>
      <c r="F6" s="4"/>
      <c r="G6" s="4"/>
      <c r="H6" s="5"/>
      <c r="I6" s="5"/>
      <c r="J6" s="5"/>
      <c r="K6" s="4"/>
      <c r="L6" s="5"/>
      <c r="M6" s="5"/>
      <c r="N6" s="8"/>
      <c r="O6" s="8"/>
      <c r="P6" s="9">
        <f>IF(OR(A6="",H6="",I6="",J6=""),"",ROUND(((H6+I6)+J6),2))</f>
      </c>
      <c r="Q6" s="9">
        <f>IF(OR(A6="",L6="",M6=""),"",ROUND((L6+M6),2))</f>
      </c>
    </row>
    <row r="7">
      <c r="A7" s="4"/>
      <c r="B7" s="8"/>
      <c r="C7" s="4"/>
      <c r="D7" s="5"/>
      <c r="E7" s="5"/>
      <c r="F7" s="4"/>
      <c r="G7" s="4"/>
      <c r="H7" s="5"/>
      <c r="I7" s="5"/>
      <c r="J7" s="5"/>
      <c r="K7" s="4"/>
      <c r="L7" s="5"/>
      <c r="M7" s="5"/>
      <c r="N7" s="8"/>
      <c r="O7" s="8"/>
      <c r="P7" s="9">
        <f>IF(OR(A7="",H7="",I7="",J7=""),"",ROUND(((H7+I7)+J7),2))</f>
      </c>
      <c r="Q7" s="9">
        <f>IF(OR(A7="",L7="",M7=""),"",ROUND((L7+M7),2))</f>
      </c>
    </row>
    <row r="8">
      <c r="A8" s="4"/>
      <c r="B8" s="8"/>
      <c r="C8" s="4"/>
      <c r="D8" s="5"/>
      <c r="E8" s="5"/>
      <c r="F8" s="4"/>
      <c r="G8" s="4"/>
      <c r="H8" s="5"/>
      <c r="I8" s="5"/>
      <c r="J8" s="5"/>
      <c r="K8" s="4"/>
      <c r="L8" s="5"/>
      <c r="M8" s="5"/>
      <c r="N8" s="8"/>
      <c r="O8" s="8"/>
      <c r="P8" s="9">
        <f>IF(OR(A8="",H8="",I8="",J8=""),"",ROUND(((H8+I8)+J8),2))</f>
      </c>
      <c r="Q8" s="9">
        <f>IF(OR(A8="",L8="",M8=""),"",ROUND((L8+M8),2))</f>
      </c>
    </row>
    <row r="9">
      <c r="A9" s="4"/>
      <c r="B9" s="8"/>
      <c r="C9" s="4"/>
      <c r="D9" s="5"/>
      <c r="E9" s="5"/>
      <c r="F9" s="4"/>
      <c r="G9" s="4"/>
      <c r="H9" s="5"/>
      <c r="I9" s="5"/>
      <c r="J9" s="5"/>
      <c r="K9" s="4"/>
      <c r="L9" s="5"/>
      <c r="M9" s="5"/>
      <c r="N9" s="8"/>
      <c r="O9" s="8"/>
      <c r="P9" s="9">
        <f>IF(OR(A9="",H9="",I9="",J9=""),"",ROUND(((H9+I9)+J9),2))</f>
      </c>
      <c r="Q9" s="9">
        <f>IF(OR(A9="",L9="",M9=""),"",ROUND((L9+M9),2))</f>
      </c>
    </row>
    <row r="10">
      <c r="A10" s="4"/>
      <c r="B10" s="8"/>
      <c r="C10" s="4"/>
      <c r="D10" s="5"/>
      <c r="E10" s="5"/>
      <c r="F10" s="4"/>
      <c r="G10" s="4"/>
      <c r="H10" s="5"/>
      <c r="I10" s="5"/>
      <c r="J10" s="5"/>
      <c r="K10" s="4"/>
      <c r="L10" s="5"/>
      <c r="M10" s="5"/>
      <c r="N10" s="8"/>
      <c r="O10" s="8"/>
      <c r="P10" s="9">
        <f>IF(OR(A10="",H10="",I10="",J10=""),"",ROUND(((H10+I10)+J10),2))</f>
      </c>
      <c r="Q10" s="9">
        <f>IF(OR(A10="",L10="",M10=""),"",ROUND((L10+M10),2))</f>
      </c>
    </row>
    <row r="11">
      <c r="A11" s="4"/>
      <c r="B11" s="8"/>
      <c r="C11" s="4"/>
      <c r="D11" s="5"/>
      <c r="E11" s="5"/>
      <c r="F11" s="4"/>
      <c r="G11" s="4"/>
      <c r="H11" s="5"/>
      <c r="I11" s="5"/>
      <c r="J11" s="5"/>
      <c r="K11" s="4"/>
      <c r="L11" s="5"/>
      <c r="M11" s="5"/>
      <c r="N11" s="8"/>
      <c r="O11" s="8"/>
      <c r="P11" s="9">
        <f>IF(OR(A11="",H11="",I11="",J11=""),"",ROUND(((H11+I11)+J11),2))</f>
      </c>
      <c r="Q11" s="9">
        <f>IF(OR(A11="",L11="",M11=""),"",ROUND((L11+M11),2))</f>
      </c>
    </row>
    <row r="12">
      <c r="A12" s="4"/>
      <c r="B12" s="8"/>
      <c r="C12" s="4"/>
      <c r="D12" s="5"/>
      <c r="E12" s="5"/>
      <c r="F12" s="4"/>
      <c r="G12" s="4"/>
      <c r="H12" s="5"/>
      <c r="I12" s="5"/>
      <c r="J12" s="5"/>
      <c r="K12" s="4"/>
      <c r="L12" s="5"/>
      <c r="M12" s="5"/>
      <c r="N12" s="8"/>
      <c r="O12" s="8"/>
      <c r="P12" s="9">
        <f>IF(OR(A12="",H12="",I12="",J12=""),"",ROUND(((H12+I12)+J12),2))</f>
      </c>
      <c r="Q12" s="9">
        <f>IF(OR(A12="",L12="",M12=""),"",ROUND((L12+M12),2))</f>
      </c>
    </row>
    <row r="13">
      <c r="A13" s="4"/>
      <c r="B13" s="8"/>
      <c r="C13" s="4"/>
      <c r="D13" s="5"/>
      <c r="E13" s="5"/>
      <c r="F13" s="4"/>
      <c r="G13" s="4"/>
      <c r="H13" s="5"/>
      <c r="I13" s="5"/>
      <c r="J13" s="5"/>
      <c r="K13" s="4"/>
      <c r="L13" s="5"/>
      <c r="M13" s="5"/>
      <c r="N13" s="8"/>
      <c r="O13" s="8"/>
      <c r="P13" s="9">
        <f>IF(OR(A13="",H13="",I13="",J13=""),"",ROUND(((H13+I13)+J13),2))</f>
      </c>
      <c r="Q13" s="9">
        <f>IF(OR(A13="",L13="",M13=""),"",ROUND((L13+M13),2))</f>
      </c>
    </row>
    <row r="14">
      <c r="A14" s="4"/>
      <c r="B14" s="8"/>
      <c r="C14" s="4"/>
      <c r="D14" s="5"/>
      <c r="E14" s="5"/>
      <c r="F14" s="4"/>
      <c r="G14" s="4"/>
      <c r="H14" s="5"/>
      <c r="I14" s="5"/>
      <c r="J14" s="5"/>
      <c r="K14" s="4"/>
      <c r="L14" s="5"/>
      <c r="M14" s="5"/>
      <c r="N14" s="8"/>
      <c r="O14" s="8"/>
      <c r="P14" s="9">
        <f>IF(OR(A14="",H14="",I14="",J14=""),"",ROUND(((H14+I14)+J14),2))</f>
      </c>
      <c r="Q14" s="9">
        <f>IF(OR(A14="",L14="",M14=""),"",ROUND((L14+M14),2))</f>
      </c>
    </row>
    <row r="15">
      <c r="A15" s="4"/>
      <c r="B15" s="8"/>
      <c r="C15" s="4"/>
      <c r="D15" s="5"/>
      <c r="E15" s="5"/>
      <c r="F15" s="4"/>
      <c r="G15" s="4"/>
      <c r="H15" s="5"/>
      <c r="I15" s="5"/>
      <c r="J15" s="5"/>
      <c r="K15" s="4"/>
      <c r="L15" s="5"/>
      <c r="M15" s="5"/>
      <c r="N15" s="8"/>
      <c r="O15" s="8"/>
      <c r="P15" s="9">
        <f>IF(OR(A15="",H15="",I15="",J15=""),"",ROUND(((H15+I15)+J15),2))</f>
      </c>
      <c r="Q15" s="9">
        <f>IF(OR(A15="",L15="",M15=""),"",ROUND((L15+M15),2))</f>
      </c>
    </row>
    <row r="16">
      <c r="A16" s="4"/>
      <c r="B16" s="8"/>
      <c r="C16" s="4"/>
      <c r="D16" s="5"/>
      <c r="E16" s="5"/>
      <c r="F16" s="4"/>
      <c r="G16" s="4"/>
      <c r="H16" s="5"/>
      <c r="I16" s="5"/>
      <c r="J16" s="5"/>
      <c r="K16" s="4"/>
      <c r="L16" s="5"/>
      <c r="M16" s="5"/>
      <c r="N16" s="8"/>
      <c r="O16" s="8"/>
      <c r="P16" s="9">
        <f>IF(OR(A16="",H16="",I16="",J16=""),"",ROUND(((H16+I16)+J16),2))</f>
      </c>
      <c r="Q16" s="9">
        <f>IF(OR(A16="",L16="",M16=""),"",ROUND((L16+M16),2))</f>
      </c>
    </row>
    <row r="17">
      <c r="A17" s="4"/>
      <c r="B17" s="8"/>
      <c r="C17" s="4"/>
      <c r="D17" s="5"/>
      <c r="E17" s="5"/>
      <c r="F17" s="4"/>
      <c r="G17" s="4"/>
      <c r="H17" s="5"/>
      <c r="I17" s="5"/>
      <c r="J17" s="5"/>
      <c r="K17" s="4"/>
      <c r="L17" s="5"/>
      <c r="M17" s="5"/>
      <c r="N17" s="8"/>
      <c r="O17" s="8"/>
      <c r="P17" s="9">
        <f>IF(OR(A17="",H17="",I17="",J17=""),"",ROUND(((H17+I17)+J17),2))</f>
      </c>
      <c r="Q17" s="9">
        <f>IF(OR(A17="",L17="",M17=""),"",ROUND((L17+M17),2))</f>
      </c>
    </row>
    <row r="18">
      <c r="A18" s="4"/>
      <c r="B18" s="8"/>
      <c r="C18" s="4"/>
      <c r="D18" s="5"/>
      <c r="E18" s="5"/>
      <c r="F18" s="4"/>
      <c r="G18" s="4"/>
      <c r="H18" s="5"/>
      <c r="I18" s="5"/>
      <c r="J18" s="5"/>
      <c r="K18" s="4"/>
      <c r="L18" s="5"/>
      <c r="M18" s="5"/>
      <c r="N18" s="8"/>
      <c r="O18" s="8"/>
      <c r="P18" s="9">
        <f>IF(OR(A18="",H18="",I18="",J18=""),"",ROUND(((H18+I18)+J18),2))</f>
      </c>
      <c r="Q18" s="9">
        <f>IF(OR(A18="",L18="",M18=""),"",ROUND((L18+M18),2))</f>
      </c>
    </row>
    <row r="19">
      <c r="A19" s="4"/>
      <c r="B19" s="8"/>
      <c r="C19" s="4"/>
      <c r="D19" s="5"/>
      <c r="E19" s="5"/>
      <c r="F19" s="4"/>
      <c r="G19" s="4"/>
      <c r="H19" s="5"/>
      <c r="I19" s="5"/>
      <c r="J19" s="5"/>
      <c r="K19" s="4"/>
      <c r="L19" s="5"/>
      <c r="M19" s="5"/>
      <c r="N19" s="8"/>
      <c r="O19" s="8"/>
      <c r="P19" s="9">
        <f>IF(OR(A19="",H19="",I19="",J19=""),"",ROUND(((H19+I19)+J19),2))</f>
      </c>
      <c r="Q19" s="9">
        <f>IF(OR(A19="",L19="",M19=""),"",ROUND((L19+M19),2))</f>
      </c>
    </row>
    <row r="20">
      <c r="A20" s="4"/>
      <c r="B20" s="8"/>
      <c r="C20" s="4"/>
      <c r="D20" s="5"/>
      <c r="E20" s="5"/>
      <c r="F20" s="4"/>
      <c r="G20" s="4"/>
      <c r="H20" s="5"/>
      <c r="I20" s="5"/>
      <c r="J20" s="5"/>
      <c r="K20" s="4"/>
      <c r="L20" s="5"/>
      <c r="M20" s="5"/>
      <c r="N20" s="8"/>
      <c r="O20" s="8"/>
      <c r="P20" s="9">
        <f>IF(OR(A20="",H20="",I20="",J20=""),"",ROUND(((H20+I20)+J20),2))</f>
      </c>
      <c r="Q20" s="9">
        <f>IF(OR(A20="",L20="",M20=""),"",ROUND((L20+M20),2))</f>
      </c>
    </row>
    <row r="21">
      <c r="A21" s="4"/>
      <c r="B21" s="8"/>
      <c r="C21" s="4"/>
      <c r="D21" s="5"/>
      <c r="E21" s="5"/>
      <c r="F21" s="4"/>
      <c r="G21" s="4"/>
      <c r="H21" s="5"/>
      <c r="I21" s="5"/>
      <c r="J21" s="5"/>
      <c r="K21" s="4"/>
      <c r="L21" s="5"/>
      <c r="M21" s="5"/>
      <c r="N21" s="8"/>
      <c r="O21" s="8"/>
      <c r="P21" s="9">
        <f>IF(OR(A21="",H21="",I21="",J21=""),"",ROUND(((H21+I21)+J21),2))</f>
      </c>
      <c r="Q21" s="9">
        <f>IF(OR(A21="",L21="",M21=""),"",ROUND((L21+M21),2))</f>
      </c>
    </row>
  </sheetData>
  <autoFilter ref="A1:Q21"/>
  <dataValidations count="3">
    <dataValidation type="list" allowBlank="1" showErrorMessage="1" sqref="C2:C21">
      <formula1>"Histórico,Projeção"</formula1>
    </dataValidation>
    <dataValidation type="list" allowBlank="1" showErrorMessage="1" sqref="G2:G21">
      <formula1>"Pendente,Conferido,Não se aplica"</formula1>
    </dataValidation>
    <dataValidation type="list" allowBlank="1" showErrorMessage="1" sqref="K2:K21">
      <formula1>"Pendente,Conferido,Não se aplica"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6" customWidth="1"/>
    <col min="3" max="3" width="18" customWidth="1"/>
    <col min="4" max="4" width="24" customWidth="1"/>
    <col min="5" max="5" width="21" customWidth="1"/>
    <col min="6" max="6" width="30" customWidth="1"/>
    <col min="7" max="7" width="18" customWidth="1"/>
    <col min="8" max="8" width="17" customWidth="1"/>
    <col min="9" max="9" width="17" customWidth="1"/>
    <col min="10" max="10" width="24" customWidth="1"/>
    <col min="11" max="11" width="18" customWidth="1"/>
    <col min="12" max="12" width="27" customWidth="1"/>
    <col min="13" max="13" width="25" customWidth="1"/>
    <col min="14" max="14" width="18" customWidth="1"/>
    <col min="15" max="15" width="19" customWidth="1"/>
    <col min="16" max="16" width="24" customWidth="1"/>
    <col min="17" max="17" width="25" customWidth="1"/>
  </cols>
  <sheetData>
    <row r="1" ht="32" customHeight="1">
      <c r="A1" s="3" t="inlineStr">
        <is>
          <t xml:space="preserve">Operação e rubrica</t>
        </is>
      </c>
      <c r="B1" s="3" t="inlineStr">
        <is>
          <t xml:space="preserve">Período de comparação</t>
        </is>
      </c>
      <c r="C1" s="3" t="inlineStr">
        <is>
          <t xml:space="preserve">Origem das vendas</t>
        </is>
      </c>
      <c r="D1" s="3" t="inlineStr">
        <is>
          <t xml:space="preserve">Vendas da atividade no período (R$)</t>
        </is>
      </c>
      <c r="E1" s="3" t="inlineStr">
        <is>
          <t xml:space="preserve">RBT12 anterior ao período (R$)</t>
        </is>
      </c>
      <c r="F1" s="3" t="inlineStr">
        <is>
          <t xml:space="preserve">Base, regra e origem do valor</t>
        </is>
      </c>
      <c r="G1" s="3" t="inlineStr">
        <is>
          <t xml:space="preserve">Conferência no Simples</t>
        </is>
      </c>
      <c r="H1" s="3" t="inlineStr">
        <is>
          <t xml:space="preserve">No DAS (R$)</t>
        </is>
      </c>
      <c r="I1" s="3" t="inlineStr">
        <is>
          <t xml:space="preserve">Fora do DAS (R$)</t>
        </is>
      </c>
      <c r="J1" s="3" t="inlineStr">
        <is>
          <t xml:space="preserve">Custo de cumprimento no Simples (R$)</t>
        </is>
      </c>
      <c r="K1" s="3" t="inlineStr">
        <is>
          <t xml:space="preserve">Conferência no Presumido</t>
        </is>
      </c>
      <c r="L1" s="3" t="inlineStr">
        <is>
          <t xml:space="preserve">Tributo ou contribuição no Presumido (R$)</t>
        </is>
      </c>
      <c r="M1" s="3" t="inlineStr">
        <is>
          <t xml:space="preserve">Custo de cumprimento no Presumido (R$)</t>
        </is>
      </c>
      <c r="N1" s="3" t="inlineStr">
        <is>
          <t xml:space="preserve">Saída de caixa no Simples</t>
        </is>
      </c>
      <c r="O1" s="3" t="inlineStr">
        <is>
          <t xml:space="preserve">Saída de caixa no Presumido</t>
        </is>
      </c>
      <c r="P1" s="3" t="inlineStr">
        <is>
          <t xml:space="preserve">Desembolso da linha no Simples (R$)</t>
        </is>
      </c>
      <c r="Q1" s="3" t="inlineStr">
        <is>
          <t xml:space="preserve">Desembolso da linha no Presumido (R$)</t>
        </is>
      </c>
    </row>
    <row r="2">
      <c r="A2" s="4" t="inlineStr">
        <is>
          <t xml:space="preserve">Revenda hipotética — DAS</t>
        </is>
      </c>
      <c r="B2" s="8">
        <v>46266</v>
      </c>
      <c r="C2" s="4" t="inlineStr">
        <is>
          <t xml:space="preserve">Histórico</t>
        </is>
      </c>
      <c r="D2" s="5">
        <v>20000</v>
      </c>
      <c r="E2" s="5">
        <v>240000</v>
      </c>
      <c r="F2" s="4" t="inlineStr">
        <is>
          <t xml:space="preserve">Exemplo do artigo: Anexo I condicionado à confirmação; nominal de 7,3% e dedução de R$ 5.940 resultam em alíquota efetiva de 4,825% e DAS de R$ 965.</t>
        </is>
      </c>
      <c r="G2" s="4" t="inlineStr">
        <is>
          <t xml:space="preserve">Pendente</t>
        </is>
      </c>
      <c r="H2" s="5">
        <v>965</v>
      </c>
      <c r="I2" s="5">
        <v>0</v>
      </c>
      <c r="J2" s="5">
        <v>0</v>
      </c>
      <c r="K2" s="4" t="inlineStr">
        <is>
          <t xml:space="preserve">Não se aplica</t>
        </is>
      </c>
      <c r="L2" s="5">
        <v>0</v>
      </c>
      <c r="M2" s="5">
        <v>0</v>
      </c>
      <c r="N2" s="8"/>
      <c r="O2" s="8"/>
      <c r="P2" s="9">
        <f>IF(OR(A2="",H2="",I2="",J2=""),"",ROUND(((H2+I2)+J2),2))</f>
        <v>965</v>
      </c>
      <c r="Q2" s="9">
        <f>IF(OR(A2="",L2="",M2=""),"",ROUND((L2+M2),2))</f>
        <v>0</v>
      </c>
    </row>
    <row r="3">
      <c r="A3" s="4" t="inlineStr">
        <is>
          <t xml:space="preserve">Revenda hipotética — pagamentos fora do DAS</t>
        </is>
      </c>
      <c r="B3" s="8">
        <v>46266</v>
      </c>
      <c r="C3" s="4" t="inlineStr">
        <is>
          <t xml:space="preserve">Histórico</t>
        </is>
      </c>
      <c r="D3" s="5"/>
      <c r="E3" s="5"/>
      <c r="F3" s="4" t="inlineStr">
        <is>
          <t xml:space="preserve">O exercício do artigo supõe que não foram identificados pagamentos adicionais; a empresa real precisa verificar suas operações.</t>
        </is>
      </c>
      <c r="G3" s="4" t="inlineStr">
        <is>
          <t xml:space="preserve">Pendente</t>
        </is>
      </c>
      <c r="H3" s="5">
        <v>0</v>
      </c>
      <c r="I3" s="5">
        <v>0</v>
      </c>
      <c r="J3" s="5">
        <v>0</v>
      </c>
      <c r="K3" s="4" t="inlineStr">
        <is>
          <t xml:space="preserve">Não se aplica</t>
        </is>
      </c>
      <c r="L3" s="5">
        <v>0</v>
      </c>
      <c r="M3" s="5">
        <v>0</v>
      </c>
      <c r="N3" s="8"/>
      <c r="O3" s="8"/>
      <c r="P3" s="9">
        <f>IF(OR(A3="",H3="",I3="",J3=""),"",ROUND(((H3+I3)+J3),2))</f>
        <v>0</v>
      </c>
      <c r="Q3" s="9">
        <f>IF(OR(A3="",L3="",M3=""),"",ROUND((L3+M3),2))</f>
        <v>0</v>
      </c>
    </row>
    <row r="4">
      <c r="A4" s="4" t="inlineStr">
        <is>
          <t xml:space="preserve">Revenda hipotética — IRPJ</t>
        </is>
      </c>
      <c r="B4" s="8">
        <v>46266</v>
      </c>
      <c r="C4" s="4" t="inlineStr">
        <is>
          <t xml:space="preserve">Histórico</t>
        </is>
      </c>
      <c r="D4" s="5"/>
      <c r="E4" s="5"/>
      <c r="F4" s="4" t="inlineStr">
        <is>
          <t xml:space="preserve">R$ 240 fictícios do artigo; base, regra, memória e período exigiriam conferência em uma simulação real.</t>
        </is>
      </c>
      <c r="G4" s="4" t="inlineStr">
        <is>
          <t xml:space="preserve">Não se aplica</t>
        </is>
      </c>
      <c r="H4" s="5">
        <v>0</v>
      </c>
      <c r="I4" s="5">
        <v>0</v>
      </c>
      <c r="J4" s="5">
        <v>0</v>
      </c>
      <c r="K4" s="4" t="inlineStr">
        <is>
          <t xml:space="preserve">Pendente</t>
        </is>
      </c>
      <c r="L4" s="5">
        <v>240</v>
      </c>
      <c r="M4" s="5">
        <v>0</v>
      </c>
      <c r="N4" s="8"/>
      <c r="O4" s="8"/>
      <c r="P4" s="9">
        <f>IF(OR(A4="",H4="",I4="",J4=""),"",ROUND(((H4+I4)+J4),2))</f>
        <v>0</v>
      </c>
      <c r="Q4" s="9">
        <f>IF(OR(A4="",L4="",M4=""),"",ROUND((L4+M4),2))</f>
        <v>240</v>
      </c>
    </row>
    <row r="5">
      <c r="A5" s="4" t="inlineStr">
        <is>
          <t xml:space="preserve">Revenda hipotética — CSLL</t>
        </is>
      </c>
      <c r="B5" s="8">
        <v>46266</v>
      </c>
      <c r="C5" s="4" t="inlineStr">
        <is>
          <t xml:space="preserve">Histórico</t>
        </is>
      </c>
      <c r="D5" s="5"/>
      <c r="E5" s="5"/>
      <c r="F5" s="4" t="inlineStr">
        <is>
          <t xml:space="preserve">R$ 216 fictícios do artigo; base, regra, memória e período exigiriam conferência.</t>
        </is>
      </c>
      <c r="G5" s="4" t="inlineStr">
        <is>
          <t xml:space="preserve">Não se aplica</t>
        </is>
      </c>
      <c r="H5" s="5">
        <v>0</v>
      </c>
      <c r="I5" s="5">
        <v>0</v>
      </c>
      <c r="J5" s="5">
        <v>0</v>
      </c>
      <c r="K5" s="4" t="inlineStr">
        <is>
          <t xml:space="preserve">Pendente</t>
        </is>
      </c>
      <c r="L5" s="5">
        <v>216</v>
      </c>
      <c r="M5" s="5">
        <v>0</v>
      </c>
      <c r="N5" s="8"/>
      <c r="O5" s="8"/>
      <c r="P5" s="9">
        <f>IF(OR(A5="",H5="",I5="",J5=""),"",ROUND(((H5+I5)+J5),2))</f>
        <v>0</v>
      </c>
      <c r="Q5" s="9">
        <f>IF(OR(A5="",L5="",M5=""),"",ROUND((L5+M5),2))</f>
        <v>216</v>
      </c>
    </row>
    <row r="6">
      <c r="A6" s="4" t="inlineStr">
        <is>
          <t xml:space="preserve">Revenda hipotética — PIS/Pasep</t>
        </is>
      </c>
      <c r="B6" s="8">
        <v>46266</v>
      </c>
      <c r="C6" s="4" t="inlineStr">
        <is>
          <t xml:space="preserve">Histórico</t>
        </is>
      </c>
      <c r="D6" s="5"/>
      <c r="E6" s="5"/>
      <c r="F6" s="4" t="inlineStr">
        <is>
          <t xml:space="preserve">R$ 130 fictícios do artigo; base, regra, memória e período exigiriam conferência.</t>
        </is>
      </c>
      <c r="G6" s="4" t="inlineStr">
        <is>
          <t xml:space="preserve">Não se aplica</t>
        </is>
      </c>
      <c r="H6" s="5">
        <v>0</v>
      </c>
      <c r="I6" s="5">
        <v>0</v>
      </c>
      <c r="J6" s="5">
        <v>0</v>
      </c>
      <c r="K6" s="4" t="inlineStr">
        <is>
          <t xml:space="preserve">Pendente</t>
        </is>
      </c>
      <c r="L6" s="5">
        <v>130</v>
      </c>
      <c r="M6" s="5">
        <v>0</v>
      </c>
      <c r="N6" s="8"/>
      <c r="O6" s="8"/>
      <c r="P6" s="9">
        <f>IF(OR(A6="",H6="",I6="",J6=""),"",ROUND(((H6+I6)+J6),2))</f>
        <v>0</v>
      </c>
      <c r="Q6" s="9">
        <f>IF(OR(A6="",L6="",M6=""),"",ROUND((L6+M6),2))</f>
        <v>130</v>
      </c>
    </row>
    <row r="7">
      <c r="A7" s="4" t="inlineStr">
        <is>
          <t xml:space="preserve">Revenda hipotética — Cofins</t>
        </is>
      </c>
      <c r="B7" s="8">
        <v>46266</v>
      </c>
      <c r="C7" s="4" t="inlineStr">
        <is>
          <t xml:space="preserve">Histórico</t>
        </is>
      </c>
      <c r="D7" s="5"/>
      <c r="E7" s="5"/>
      <c r="F7" s="4" t="inlineStr">
        <is>
          <t xml:space="preserve">R$ 600 fictícios do artigo; base, regra, memória e período exigiriam conferência.</t>
        </is>
      </c>
      <c r="G7" s="4" t="inlineStr">
        <is>
          <t xml:space="preserve">Não se aplica</t>
        </is>
      </c>
      <c r="H7" s="5">
        <v>0</v>
      </c>
      <c r="I7" s="5">
        <v>0</v>
      </c>
      <c r="J7" s="5">
        <v>0</v>
      </c>
      <c r="K7" s="4" t="inlineStr">
        <is>
          <t xml:space="preserve">Pendente</t>
        </is>
      </c>
      <c r="L7" s="5">
        <v>600</v>
      </c>
      <c r="M7" s="5">
        <v>0</v>
      </c>
      <c r="N7" s="8"/>
      <c r="O7" s="8"/>
      <c r="P7" s="9">
        <f>IF(OR(A7="",H7="",I7="",J7=""),"",ROUND(((H7+I7)+J7),2))</f>
        <v>0</v>
      </c>
      <c r="Q7" s="9">
        <f>IF(OR(A7="",L7="",M7=""),"",ROUND((L7+M7),2))</f>
        <v>600</v>
      </c>
    </row>
    <row r="8">
      <c r="A8" s="4" t="inlineStr">
        <is>
          <t xml:space="preserve">Revenda hipotética — ICMS</t>
        </is>
      </c>
      <c r="B8" s="8">
        <v>46266</v>
      </c>
      <c r="C8" s="4" t="inlineStr">
        <is>
          <t xml:space="preserve">Histórico</t>
        </is>
      </c>
      <c r="D8" s="5"/>
      <c r="E8" s="5"/>
      <c r="F8" s="4" t="inlineStr">
        <is>
          <t xml:space="preserve">R$ 250 fictícios do artigo; a apuração das operações, a regra, a memória e o período exigiriam conferência.</t>
        </is>
      </c>
      <c r="G8" s="4" t="inlineStr">
        <is>
          <t xml:space="preserve">Não se aplica</t>
        </is>
      </c>
      <c r="H8" s="5">
        <v>0</v>
      </c>
      <c r="I8" s="5">
        <v>0</v>
      </c>
      <c r="J8" s="5">
        <v>0</v>
      </c>
      <c r="K8" s="4" t="inlineStr">
        <is>
          <t xml:space="preserve">Pendente</t>
        </is>
      </c>
      <c r="L8" s="5">
        <v>250</v>
      </c>
      <c r="M8" s="5">
        <v>0</v>
      </c>
      <c r="N8" s="8"/>
      <c r="O8" s="8"/>
      <c r="P8" s="9">
        <f>IF(OR(A8="",H8="",I8="",J8=""),"",ROUND(((H8+I8)+J8),2))</f>
        <v>0</v>
      </c>
      <c r="Q8" s="9">
        <f>IF(OR(A8="",L8="",M8=""),"",ROUND((L8+M8),2))</f>
        <v>250</v>
      </c>
    </row>
    <row r="9">
      <c r="A9" s="4" t="inlineStr">
        <is>
          <t xml:space="preserve">Revenda hipotética — custos de cumprimento</t>
        </is>
      </c>
      <c r="B9" s="8">
        <v>46266</v>
      </c>
      <c r="C9" s="4" t="inlineStr">
        <is>
          <t xml:space="preserve">Histórico</t>
        </is>
      </c>
      <c r="D9" s="5"/>
      <c r="E9" s="5"/>
      <c r="F9" s="4" t="inlineStr">
        <is>
          <t xml:space="preserve">Custos fictícios do artigo: R$ 150 no Simples e R$ 250 no Presumido; verificar os custos efetivos antes de decidir.</t>
        </is>
      </c>
      <c r="G9" s="4" t="inlineStr">
        <is>
          <t xml:space="preserve">Pendente</t>
        </is>
      </c>
      <c r="H9" s="5">
        <v>0</v>
      </c>
      <c r="I9" s="5">
        <v>0</v>
      </c>
      <c r="J9" s="5">
        <v>150</v>
      </c>
      <c r="K9" s="4" t="inlineStr">
        <is>
          <t xml:space="preserve">Pendente</t>
        </is>
      </c>
      <c r="L9" s="5">
        <v>0</v>
      </c>
      <c r="M9" s="5">
        <v>250</v>
      </c>
      <c r="N9" s="8"/>
      <c r="O9" s="8"/>
      <c r="P9" s="9">
        <f>IF(OR(A9="",H9="",I9="",J9=""),"",ROUND(((H9+I9)+J9),2))</f>
        <v>150</v>
      </c>
      <c r="Q9" s="9">
        <f>IF(OR(A9="",L9="",M9=""),"",ROUND((L9+M9),2))</f>
        <v>250</v>
      </c>
    </row>
  </sheetData>
  <autoFilter ref="A1:Q9"/>
  <dataValidations count="3">
    <dataValidation type="list" allowBlank="1" showErrorMessage="1" sqref="C2:C9">
      <formula1>"Histórico,Projeção"</formula1>
    </dataValidation>
    <dataValidation type="list" allowBlank="1" showErrorMessage="1" sqref="G2:G9">
      <formula1>"Pendente,Conferido,Não se aplica"</formula1>
    </dataValidation>
    <dataValidation type="list" allowBlank="1" showErrorMessage="1" sqref="K2:K9">
      <formula1>"Pendente,Conferido,Não se aplica"</formula1>
    </dataValidation>
  </dataValidations>
</worksheet>
</file>