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Preencher!$A$1:$R$21</definedName>
    <definedName name="_xlnm._FilterDatabase" localSheetId="2" hidden="1">Exemplo!$A$1:$R$5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Redutor de ajuste de lotes: documentos, rateio e pagamentos</t>
        </is>
      </c>
    </row>
    <row r="2">
      <c r="A2" s="15" t="inlineStr">
        <is>
          <t xml:space="preserve">Finalidade</t>
        </is>
      </c>
      <c r="B2" s="16" t="inlineStr">
        <is>
          <t xml:space="preserve">Organizar a conferência do redutor de um imóvel dividido em lotes, verificar a soma atribuída aos lotes e visualizar a dedução proporcional em cada recebimento. É uma matriz gerencial, não um cálculo definitivo de IBS ou CBS.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confirme com a equipe fiscal se a operação é alienação por contribuinte do regime regular. Identifique o imóvel de origem e reúna o documento de aquisição, as datas e a memória do redutor. Use uma linha por pagamento de cada lote. Preencha o redutor de origem em R$ somente após conferir sua formação; informe o valor de mercado de cada lote e a soma dos valores de mercado de todos os lotes, também em R$. Repita esses dados nas linhas de pagamento do mesmo lote. Registre o preço total do contrato e cada pagamento em R$. As fórmulas mostram apenas o rateio por valor de mercado e a proporção do pagamento; deixe as linhas reais vazias até reunir os dados.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acima da linha Total e copie a linha de cima: fórmulas, filtro e totais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Prévia aritmética do redutor do lote (R$)</t>
        </is>
      </c>
      <c r="B8" s="16" t="inlineStr">
        <is>
          <t xml:space="preserve">Multiplica o redutor da origem pela participação do lote no valor de mercado total dos lotes.</t>
        </is>
      </c>
    </row>
    <row r="9">
      <c r="A9" s="16" t="inlineStr">
        <is>
          <t xml:space="preserve">Prévia aritmética do redutor no pagamento (R$)</t>
        </is>
      </c>
      <c r="B9" s="16" t="inlineStr">
        <is>
          <t xml:space="preserve">Calcula a participação do lote no redutor da origem e depois aplica a proporção deste pagamento no preço total do lote.</t>
        </is>
      </c>
    </row>
    <row r="10">
      <c r="A10" s="16" t="inlineStr">
        <is>
          <t xml:space="preserve">Pagamento após a prévia do redutor (R$)</t>
        </is>
      </c>
      <c r="B10" s="16" t="inlineStr">
        <is>
          <t xml:space="preserve">Subtrai do pagamento a prévia aritmética do redutor proporcional.</t>
        </is>
      </c>
    </row>
    <row r="11"/>
    <row r="12">
      <c r="A12" s="15" t="inlineStr">
        <is>
          <t xml:space="preserve">Resumo dos dados preenchidos</t>
        </is>
      </c>
    </row>
    <row r="13">
      <c r="A13" s="16" t="inlineStr">
        <is>
          <t xml:space="preserve">Pagamentos registrados (R$)</t>
        </is>
      </c>
      <c r="B13" s="17">
        <f>IF(COUNT(Preencher!O2:O21)=0,"",SUM(Preencher!O2:O21))</f>
      </c>
    </row>
    <row r="14">
      <c r="A14" s="16" t="inlineStr">
        <is>
          <t xml:space="preserve">Prévia do redutor nos pagamentos (R$)</t>
        </is>
      </c>
      <c r="B14" s="17">
        <f>IF(COUNT(Preencher!P2:P21)=0,"",SUM(Preencher!P2:P21))</f>
      </c>
    </row>
    <row r="15">
      <c r="A15" s="16" t="inlineStr">
        <is>
          <t xml:space="preserve">Diferença ilustrativa após a prévia (R$)</t>
        </is>
      </c>
      <c r="B15" s="17">
        <f>IF(COUNT(Preencher!Q2:Q21)=0,"",SUM(Preencher!Q2:Q21))</f>
      </c>
    </row>
    <row r="16">
      <c r="A16" s="16" t="inlineStr">
        <is>
          <t xml:space="preserve">Linhas pendentes de conferência</t>
        </is>
      </c>
      <c r="B16" s="18">
        <f>COUNTIF(Preencher!G2:G21,C16)</f>
        <v>0</v>
      </c>
      <c r="C16" s="2" t="inlineStr">
        <is>
          <t xml:space="preserve">Pendente</t>
        </is>
      </c>
    </row>
    <row r="17">
      <c r="A17" s="16" t="inlineStr">
        <is>
          <t xml:space="preserve">Linhas em uso (primeira coluna preenchida)</t>
        </is>
      </c>
      <c r="B17" s="18">
        <f>COUNTA(Preencher!A2:A21)</f>
        <v>0</v>
      </c>
    </row>
    <row r="18">
      <c r="A18" s="16" t="inlineStr">
        <is>
          <t xml:space="preserve">Linhas com “Prévia aritmética do redutor do lote (R$)” calculado</t>
        </is>
      </c>
      <c r="B18" s="18">
        <f>COUNT(Preencher!K2:K21)</f>
        <v>0</v>
      </c>
    </row>
    <row r="19">
      <c r="A19" s="16" t="inlineStr">
        <is>
          <t xml:space="preserve">Linhas com “Prévia aritmética do redutor no pagamento (R$)” calculado</t>
        </is>
      </c>
      <c r="B19" s="18">
        <f>COUNT(Preencher!P2:P21)</f>
        <v>0</v>
      </c>
    </row>
    <row r="20">
      <c r="A20" s="16" t="inlineStr">
        <is>
          <t xml:space="preserve">Linhas com “Pagamento após a prévia do redutor (R$)” calculado</t>
        </is>
      </c>
      <c r="B20" s="18">
        <f>COUNT(Preencher!Q2:Q21)</f>
        <v>0</v>
      </c>
    </row>
    <row r="21">
      <c r="A21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22"/>
    <row r="23">
      <c r="A23" s="15" t="inlineStr">
        <is>
          <t xml:space="preserve">Fontes</t>
        </is>
      </c>
      <c r="B23" s="16"/>
    </row>
    <row r="24">
      <c r="A24" s="16" t="inlineStr">
        <is>
          <t xml:space="preserve">Lei Complementar nº 214/2025, arts. 257, 258 e 262</t>
        </is>
      </c>
      <c r="B24" s="16" t="inlineStr">
        <is>
          <t xml:space="preserve">https://www2.camara.leg.br/legin/fed/leicom/2025/leicomplementar-214-16-janeiro-2025-796905-normaatualizada-pl.html</t>
        </is>
      </c>
    </row>
    <row r="25">
      <c r="A25" s="15" t="inlineStr">
        <is>
          <t xml:space="preserve">Limitações</t>
        </is>
      </c>
      <c r="B25" s="16" t="inlineStr">
        <is>
          <t xml:space="preserve">Os quatro exemplos formam um único cenário inteiramente hipotético: redutor de origem de R$ 800 mil, lotes com valores de mercado de R$ 900 mil e R$ 600 mil e, apenas para a prévia, nenhuma atualização entre pagamentos. Assim, a prévia atribui R$ 480 mil ao lote A e R$ 320 mil ao B; os três pagamentos de R$ 300 mil do A mostram R$ 160 mil de redutor cada. A venda do B por R$ 600 mil em pagamento único é uma premissa adicional do exemplo. Os totais só são comparáveis se todas as linhas do imóvel, sem duplicações, estiverem incluídas e os valores estiverem na mesma base temporal. A planilha não determina o valor inicial, não atualiza componentes, não verifica documentos ou regime regular e não substitui a disciplina de atribuição aplicável a unidades de incorporação. Também não calcula redutor social, IBS, CBS, créditos ou caixa líquido. Se não houver valor de mercado identificável, se houver contrapartida estimada ou se o contrato tiver pagamentos anteriores a 2027, a regra pertinente exige conferência específica antes de usar qualquer prévia. O resultado aritmético não confirma dedução utilizável nem constitui diagnóstico tributário.</t>
        </is>
      </c>
    </row>
    <row r="26">
      <c r="A26" s="15" t="inlineStr">
        <is>
          <t xml:space="preserve">Preparado em</t>
        </is>
      </c>
      <c r="B26" s="16" t="inlineStr">
        <is>
          <t xml:space="preserve">23/10/2026</t>
        </is>
      </c>
    </row>
    <row r="27">
      <c r="A27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25" customWidth="1"/>
    <col min="6" max="6" width="21" customWidth="1"/>
    <col min="7" max="7" width="18" customWidth="1"/>
    <col min="8" max="8" width="22" customWidth="1"/>
    <col min="9" max="9" width="27" customWidth="1"/>
    <col min="10" max="10" width="28" customWidth="1"/>
    <col min="11" max="11" width="27" customWidth="1"/>
    <col min="12" max="12" width="30" customWidth="1"/>
    <col min="13" max="13" width="19" customWidth="1"/>
    <col min="14" max="14" width="14" customWidth="1"/>
    <col min="15" max="15" width="17" customWidth="1"/>
    <col min="16" max="16" width="30" customWidth="1"/>
    <col min="17" max="17" width="26" customWidth="1"/>
    <col min="18" max="18" width="30" customWidth="1"/>
  </cols>
  <sheetData>
    <row r="1" ht="32" customHeight="1">
      <c r="A1" s="3" t="inlineStr">
        <is>
          <t xml:space="preserve">Lote e pagamento</t>
        </is>
      </c>
      <c r="B1" s="3" t="inlineStr">
        <is>
          <t xml:space="preserve">Imóvel de origem</t>
        </is>
      </c>
      <c r="C1" s="3" t="inlineStr">
        <is>
          <t xml:space="preserve">Hipótese de formação do redutor</t>
        </is>
      </c>
      <c r="D1" s="3" t="inlineStr">
        <is>
          <t xml:space="preserve">Documento e memória do redutor</t>
        </is>
      </c>
      <c r="E1" s="3" t="inlineStr">
        <is>
          <t xml:space="preserve">Data de aquisição do imóvel de origem</t>
        </is>
      </c>
      <c r="F1" s="3" t="inlineStr">
        <is>
          <t xml:space="preserve">Data-base do redutor informado</t>
        </is>
      </c>
      <c r="G1" s="3" t="inlineStr">
        <is>
          <t xml:space="preserve">Situação da conferência</t>
        </is>
      </c>
      <c r="H1" s="3" t="inlineStr">
        <is>
          <t xml:space="preserve">Redutor do imóvel de origem (R$)</t>
        </is>
      </c>
      <c r="I1" s="3" t="inlineStr">
        <is>
          <t xml:space="preserve">Valor de mercado do lote para rateio (R$)</t>
        </is>
      </c>
      <c r="J1" s="3" t="inlineStr">
        <is>
          <t xml:space="preserve">Soma dos valores de mercado dos lotes (R$)</t>
        </is>
      </c>
      <c r="K1" s="3" t="inlineStr">
        <is>
          <t xml:space="preserve">Prévia aritmética do redutor do lote (R$)</t>
        </is>
      </c>
      <c r="L1" s="3" t="inlineStr">
        <is>
          <t xml:space="preserve">Identificação do contrato</t>
        </is>
      </c>
      <c r="M1" s="3" t="inlineStr">
        <is>
          <t xml:space="preserve">Preço total contratado (R$)</t>
        </is>
      </c>
      <c r="N1" s="3" t="inlineStr">
        <is>
          <t xml:space="preserve">Data do pagamento</t>
        </is>
      </c>
      <c r="O1" s="3" t="inlineStr">
        <is>
          <t xml:space="preserve">Valor do pagamento (R$)</t>
        </is>
      </c>
      <c r="P1" s="3" t="inlineStr">
        <is>
          <t xml:space="preserve">Prévia aritmética do redutor no pagamento (R$)</t>
        </is>
      </c>
      <c r="Q1" s="3" t="inlineStr">
        <is>
          <t xml:space="preserve">Pagamento após a prévia do redutor (R$)</t>
        </is>
      </c>
      <c r="R1" s="3" t="inlineStr">
        <is>
          <t xml:space="preserve">Pendências e responsável</t>
        </is>
      </c>
    </row>
    <row r="2">
      <c r="A2" s="4"/>
      <c r="B2" s="4"/>
      <c r="C2" s="4"/>
      <c r="D2" s="4"/>
      <c r="E2" s="8"/>
      <c r="F2" s="8"/>
      <c r="G2" s="4"/>
      <c r="H2" s="5"/>
      <c r="I2" s="5"/>
      <c r="J2" s="5"/>
      <c r="K2" s="9">
        <f>IF(OR(A2="",H2="",I2="",J2="",J2=0),"",ROUND(((H2*I2)/J2),2))</f>
      </c>
      <c r="L2" s="4"/>
      <c r="M2" s="5"/>
      <c r="N2" s="8"/>
      <c r="O2" s="5"/>
      <c r="P2" s="9">
        <f>IF(OR(A2="",H2="",I2="",J2="",O2="",M2="",J2=0,M2=0),"",ROUND(((((H2*I2)/J2)*O2)/M2),2))</f>
      </c>
      <c r="Q2" s="9">
        <f>IF(OR(A2="",O2="",H2="",I2="",J2="",M2="",J2=0,M2=0),"",ROUND((O2-((((H2*I2)/J2)*O2)/M2)),2))</f>
      </c>
      <c r="R2" s="4"/>
    </row>
    <row r="3">
      <c r="A3" s="4"/>
      <c r="B3" s="4"/>
      <c r="C3" s="4"/>
      <c r="D3" s="4"/>
      <c r="E3" s="8"/>
      <c r="F3" s="8"/>
      <c r="G3" s="4"/>
      <c r="H3" s="5"/>
      <c r="I3" s="5"/>
      <c r="J3" s="5"/>
      <c r="K3" s="9">
        <f>IF(OR(A3="",H3="",I3="",J3="",J3=0),"",ROUND(((H3*I3)/J3),2))</f>
      </c>
      <c r="L3" s="4"/>
      <c r="M3" s="5"/>
      <c r="N3" s="8"/>
      <c r="O3" s="5"/>
      <c r="P3" s="9">
        <f>IF(OR(A3="",H3="",I3="",J3="",O3="",M3="",J3=0,M3=0),"",ROUND(((((H3*I3)/J3)*O3)/M3),2))</f>
      </c>
      <c r="Q3" s="9">
        <f>IF(OR(A3="",O3="",H3="",I3="",J3="",M3="",J3=0,M3=0),"",ROUND((O3-((((H3*I3)/J3)*O3)/M3)),2))</f>
      </c>
      <c r="R3" s="4"/>
    </row>
    <row r="4">
      <c r="A4" s="4"/>
      <c r="B4" s="4"/>
      <c r="C4" s="4"/>
      <c r="D4" s="4"/>
      <c r="E4" s="8"/>
      <c r="F4" s="8"/>
      <c r="G4" s="4"/>
      <c r="H4" s="5"/>
      <c r="I4" s="5"/>
      <c r="J4" s="5"/>
      <c r="K4" s="9">
        <f>IF(OR(A4="",H4="",I4="",J4="",J4=0),"",ROUND(((H4*I4)/J4),2))</f>
      </c>
      <c r="L4" s="4"/>
      <c r="M4" s="5"/>
      <c r="N4" s="8"/>
      <c r="O4" s="5"/>
      <c r="P4" s="9">
        <f>IF(OR(A4="",H4="",I4="",J4="",O4="",M4="",J4=0,M4=0),"",ROUND(((((H4*I4)/J4)*O4)/M4),2))</f>
      </c>
      <c r="Q4" s="9">
        <f>IF(OR(A4="",O4="",H4="",I4="",J4="",M4="",J4=0,M4=0),"",ROUND((O4-((((H4*I4)/J4)*O4)/M4)),2))</f>
      </c>
      <c r="R4" s="4"/>
    </row>
    <row r="5">
      <c r="A5" s="4"/>
      <c r="B5" s="4"/>
      <c r="C5" s="4"/>
      <c r="D5" s="4"/>
      <c r="E5" s="8"/>
      <c r="F5" s="8"/>
      <c r="G5" s="4"/>
      <c r="H5" s="5"/>
      <c r="I5" s="5"/>
      <c r="J5" s="5"/>
      <c r="K5" s="9">
        <f>IF(OR(A5="",H5="",I5="",J5="",J5=0),"",ROUND(((H5*I5)/J5),2))</f>
      </c>
      <c r="L5" s="4"/>
      <c r="M5" s="5"/>
      <c r="N5" s="8"/>
      <c r="O5" s="5"/>
      <c r="P5" s="9">
        <f>IF(OR(A5="",H5="",I5="",J5="",O5="",M5="",J5=0,M5=0),"",ROUND(((((H5*I5)/J5)*O5)/M5),2))</f>
      </c>
      <c r="Q5" s="9">
        <f>IF(OR(A5="",O5="",H5="",I5="",J5="",M5="",J5=0,M5=0),"",ROUND((O5-((((H5*I5)/J5)*O5)/M5)),2))</f>
      </c>
      <c r="R5" s="4"/>
    </row>
    <row r="6">
      <c r="A6" s="4"/>
      <c r="B6" s="4"/>
      <c r="C6" s="4"/>
      <c r="D6" s="4"/>
      <c r="E6" s="8"/>
      <c r="F6" s="8"/>
      <c r="G6" s="4"/>
      <c r="H6" s="5"/>
      <c r="I6" s="5"/>
      <c r="J6" s="5"/>
      <c r="K6" s="9">
        <f>IF(OR(A6="",H6="",I6="",J6="",J6=0),"",ROUND(((H6*I6)/J6),2))</f>
      </c>
      <c r="L6" s="4"/>
      <c r="M6" s="5"/>
      <c r="N6" s="8"/>
      <c r="O6" s="5"/>
      <c r="P6" s="9">
        <f>IF(OR(A6="",H6="",I6="",J6="",O6="",M6="",J6=0,M6=0),"",ROUND(((((H6*I6)/J6)*O6)/M6),2))</f>
      </c>
      <c r="Q6" s="9">
        <f>IF(OR(A6="",O6="",H6="",I6="",J6="",M6="",J6=0,M6=0),"",ROUND((O6-((((H6*I6)/J6)*O6)/M6)),2))</f>
      </c>
      <c r="R6" s="4"/>
    </row>
    <row r="7">
      <c r="A7" s="4"/>
      <c r="B7" s="4"/>
      <c r="C7" s="4"/>
      <c r="D7" s="4"/>
      <c r="E7" s="8"/>
      <c r="F7" s="8"/>
      <c r="G7" s="4"/>
      <c r="H7" s="5"/>
      <c r="I7" s="5"/>
      <c r="J7" s="5"/>
      <c r="K7" s="9">
        <f>IF(OR(A7="",H7="",I7="",J7="",J7=0),"",ROUND(((H7*I7)/J7),2))</f>
      </c>
      <c r="L7" s="4"/>
      <c r="M7" s="5"/>
      <c r="N7" s="8"/>
      <c r="O7" s="5"/>
      <c r="P7" s="9">
        <f>IF(OR(A7="",H7="",I7="",J7="",O7="",M7="",J7=0,M7=0),"",ROUND(((((H7*I7)/J7)*O7)/M7),2))</f>
      </c>
      <c r="Q7" s="9">
        <f>IF(OR(A7="",O7="",H7="",I7="",J7="",M7="",J7=0,M7=0),"",ROUND((O7-((((H7*I7)/J7)*O7)/M7)),2))</f>
      </c>
      <c r="R7" s="4"/>
    </row>
    <row r="8">
      <c r="A8" s="4"/>
      <c r="B8" s="4"/>
      <c r="C8" s="4"/>
      <c r="D8" s="4"/>
      <c r="E8" s="8"/>
      <c r="F8" s="8"/>
      <c r="G8" s="4"/>
      <c r="H8" s="5"/>
      <c r="I8" s="5"/>
      <c r="J8" s="5"/>
      <c r="K8" s="9">
        <f>IF(OR(A8="",H8="",I8="",J8="",J8=0),"",ROUND(((H8*I8)/J8),2))</f>
      </c>
      <c r="L8" s="4"/>
      <c r="M8" s="5"/>
      <c r="N8" s="8"/>
      <c r="O8" s="5"/>
      <c r="P8" s="9">
        <f>IF(OR(A8="",H8="",I8="",J8="",O8="",M8="",J8=0,M8=0),"",ROUND(((((H8*I8)/J8)*O8)/M8),2))</f>
      </c>
      <c r="Q8" s="9">
        <f>IF(OR(A8="",O8="",H8="",I8="",J8="",M8="",J8=0,M8=0),"",ROUND((O8-((((H8*I8)/J8)*O8)/M8)),2))</f>
      </c>
      <c r="R8" s="4"/>
    </row>
    <row r="9">
      <c r="A9" s="4"/>
      <c r="B9" s="4"/>
      <c r="C9" s="4"/>
      <c r="D9" s="4"/>
      <c r="E9" s="8"/>
      <c r="F9" s="8"/>
      <c r="G9" s="4"/>
      <c r="H9" s="5"/>
      <c r="I9" s="5"/>
      <c r="J9" s="5"/>
      <c r="K9" s="9">
        <f>IF(OR(A9="",H9="",I9="",J9="",J9=0),"",ROUND(((H9*I9)/J9),2))</f>
      </c>
      <c r="L9" s="4"/>
      <c r="M9" s="5"/>
      <c r="N9" s="8"/>
      <c r="O9" s="5"/>
      <c r="P9" s="9">
        <f>IF(OR(A9="",H9="",I9="",J9="",O9="",M9="",J9=0,M9=0),"",ROUND(((((H9*I9)/J9)*O9)/M9),2))</f>
      </c>
      <c r="Q9" s="9">
        <f>IF(OR(A9="",O9="",H9="",I9="",J9="",M9="",J9=0,M9=0),"",ROUND((O9-((((H9*I9)/J9)*O9)/M9)),2))</f>
      </c>
      <c r="R9" s="4"/>
    </row>
    <row r="10">
      <c r="A10" s="4"/>
      <c r="B10" s="4"/>
      <c r="C10" s="4"/>
      <c r="D10" s="4"/>
      <c r="E10" s="8"/>
      <c r="F10" s="8"/>
      <c r="G10" s="4"/>
      <c r="H10" s="5"/>
      <c r="I10" s="5"/>
      <c r="J10" s="5"/>
      <c r="K10" s="9">
        <f>IF(OR(A10="",H10="",I10="",J10="",J10=0),"",ROUND(((H10*I10)/J10),2))</f>
      </c>
      <c r="L10" s="4"/>
      <c r="M10" s="5"/>
      <c r="N10" s="8"/>
      <c r="O10" s="5"/>
      <c r="P10" s="9">
        <f>IF(OR(A10="",H10="",I10="",J10="",O10="",M10="",J10=0,M10=0),"",ROUND(((((H10*I10)/J10)*O10)/M10),2))</f>
      </c>
      <c r="Q10" s="9">
        <f>IF(OR(A10="",O10="",H10="",I10="",J10="",M10="",J10=0,M10=0),"",ROUND((O10-((((H10*I10)/J10)*O10)/M10)),2))</f>
      </c>
      <c r="R10" s="4"/>
    </row>
    <row r="11">
      <c r="A11" s="4"/>
      <c r="B11" s="4"/>
      <c r="C11" s="4"/>
      <c r="D11" s="4"/>
      <c r="E11" s="8"/>
      <c r="F11" s="8"/>
      <c r="G11" s="4"/>
      <c r="H11" s="5"/>
      <c r="I11" s="5"/>
      <c r="J11" s="5"/>
      <c r="K11" s="9">
        <f>IF(OR(A11="",H11="",I11="",J11="",J11=0),"",ROUND(((H11*I11)/J11),2))</f>
      </c>
      <c r="L11" s="4"/>
      <c r="M11" s="5"/>
      <c r="N11" s="8"/>
      <c r="O11" s="5"/>
      <c r="P11" s="9">
        <f>IF(OR(A11="",H11="",I11="",J11="",O11="",M11="",J11=0,M11=0),"",ROUND(((((H11*I11)/J11)*O11)/M11),2))</f>
      </c>
      <c r="Q11" s="9">
        <f>IF(OR(A11="",O11="",H11="",I11="",J11="",M11="",J11=0,M11=0),"",ROUND((O11-((((H11*I11)/J11)*O11)/M11)),2))</f>
      </c>
      <c r="R11" s="4"/>
    </row>
    <row r="12">
      <c r="A12" s="4"/>
      <c r="B12" s="4"/>
      <c r="C12" s="4"/>
      <c r="D12" s="4"/>
      <c r="E12" s="8"/>
      <c r="F12" s="8"/>
      <c r="G12" s="4"/>
      <c r="H12" s="5"/>
      <c r="I12" s="5"/>
      <c r="J12" s="5"/>
      <c r="K12" s="9">
        <f>IF(OR(A12="",H12="",I12="",J12="",J12=0),"",ROUND(((H12*I12)/J12),2))</f>
      </c>
      <c r="L12" s="4"/>
      <c r="M12" s="5"/>
      <c r="N12" s="8"/>
      <c r="O12" s="5"/>
      <c r="P12" s="9">
        <f>IF(OR(A12="",H12="",I12="",J12="",O12="",M12="",J12=0,M12=0),"",ROUND(((((H12*I12)/J12)*O12)/M12),2))</f>
      </c>
      <c r="Q12" s="9">
        <f>IF(OR(A12="",O12="",H12="",I12="",J12="",M12="",J12=0,M12=0),"",ROUND((O12-((((H12*I12)/J12)*O12)/M12)),2))</f>
      </c>
      <c r="R12" s="4"/>
    </row>
    <row r="13">
      <c r="A13" s="4"/>
      <c r="B13" s="4"/>
      <c r="C13" s="4"/>
      <c r="D13" s="4"/>
      <c r="E13" s="8"/>
      <c r="F13" s="8"/>
      <c r="G13" s="4"/>
      <c r="H13" s="5"/>
      <c r="I13" s="5"/>
      <c r="J13" s="5"/>
      <c r="K13" s="9">
        <f>IF(OR(A13="",H13="",I13="",J13="",J13=0),"",ROUND(((H13*I13)/J13),2))</f>
      </c>
      <c r="L13" s="4"/>
      <c r="M13" s="5"/>
      <c r="N13" s="8"/>
      <c r="O13" s="5"/>
      <c r="P13" s="9">
        <f>IF(OR(A13="",H13="",I13="",J13="",O13="",M13="",J13=0,M13=0),"",ROUND(((((H13*I13)/J13)*O13)/M13),2))</f>
      </c>
      <c r="Q13" s="9">
        <f>IF(OR(A13="",O13="",H13="",I13="",J13="",M13="",J13=0,M13=0),"",ROUND((O13-((((H13*I13)/J13)*O13)/M13)),2))</f>
      </c>
      <c r="R13" s="4"/>
    </row>
    <row r="14">
      <c r="A14" s="4"/>
      <c r="B14" s="4"/>
      <c r="C14" s="4"/>
      <c r="D14" s="4"/>
      <c r="E14" s="8"/>
      <c r="F14" s="8"/>
      <c r="G14" s="4"/>
      <c r="H14" s="5"/>
      <c r="I14" s="5"/>
      <c r="J14" s="5"/>
      <c r="K14" s="9">
        <f>IF(OR(A14="",H14="",I14="",J14="",J14=0),"",ROUND(((H14*I14)/J14),2))</f>
      </c>
      <c r="L14" s="4"/>
      <c r="M14" s="5"/>
      <c r="N14" s="8"/>
      <c r="O14" s="5"/>
      <c r="P14" s="9">
        <f>IF(OR(A14="",H14="",I14="",J14="",O14="",M14="",J14=0,M14=0),"",ROUND(((((H14*I14)/J14)*O14)/M14),2))</f>
      </c>
      <c r="Q14" s="9">
        <f>IF(OR(A14="",O14="",H14="",I14="",J14="",M14="",J14=0,M14=0),"",ROUND((O14-((((H14*I14)/J14)*O14)/M14)),2))</f>
      </c>
      <c r="R14" s="4"/>
    </row>
    <row r="15">
      <c r="A15" s="4"/>
      <c r="B15" s="4"/>
      <c r="C15" s="4"/>
      <c r="D15" s="4"/>
      <c r="E15" s="8"/>
      <c r="F15" s="8"/>
      <c r="G15" s="4"/>
      <c r="H15" s="5"/>
      <c r="I15" s="5"/>
      <c r="J15" s="5"/>
      <c r="K15" s="9">
        <f>IF(OR(A15="",H15="",I15="",J15="",J15=0),"",ROUND(((H15*I15)/J15),2))</f>
      </c>
      <c r="L15" s="4"/>
      <c r="M15" s="5"/>
      <c r="N15" s="8"/>
      <c r="O15" s="5"/>
      <c r="P15" s="9">
        <f>IF(OR(A15="",H15="",I15="",J15="",O15="",M15="",J15=0,M15=0),"",ROUND(((((H15*I15)/J15)*O15)/M15),2))</f>
      </c>
      <c r="Q15" s="9">
        <f>IF(OR(A15="",O15="",H15="",I15="",J15="",M15="",J15=0,M15=0),"",ROUND((O15-((((H15*I15)/J15)*O15)/M15)),2))</f>
      </c>
      <c r="R15" s="4"/>
    </row>
    <row r="16">
      <c r="A16" s="4"/>
      <c r="B16" s="4"/>
      <c r="C16" s="4"/>
      <c r="D16" s="4"/>
      <c r="E16" s="8"/>
      <c r="F16" s="8"/>
      <c r="G16" s="4"/>
      <c r="H16" s="5"/>
      <c r="I16" s="5"/>
      <c r="J16" s="5"/>
      <c r="K16" s="9">
        <f>IF(OR(A16="",H16="",I16="",J16="",J16=0),"",ROUND(((H16*I16)/J16),2))</f>
      </c>
      <c r="L16" s="4"/>
      <c r="M16" s="5"/>
      <c r="N16" s="8"/>
      <c r="O16" s="5"/>
      <c r="P16" s="9">
        <f>IF(OR(A16="",H16="",I16="",J16="",O16="",M16="",J16=0,M16=0),"",ROUND(((((H16*I16)/J16)*O16)/M16),2))</f>
      </c>
      <c r="Q16" s="9">
        <f>IF(OR(A16="",O16="",H16="",I16="",J16="",M16="",J16=0,M16=0),"",ROUND((O16-((((H16*I16)/J16)*O16)/M16)),2))</f>
      </c>
      <c r="R16" s="4"/>
    </row>
    <row r="17">
      <c r="A17" s="4"/>
      <c r="B17" s="4"/>
      <c r="C17" s="4"/>
      <c r="D17" s="4"/>
      <c r="E17" s="8"/>
      <c r="F17" s="8"/>
      <c r="G17" s="4"/>
      <c r="H17" s="5"/>
      <c r="I17" s="5"/>
      <c r="J17" s="5"/>
      <c r="K17" s="9">
        <f>IF(OR(A17="",H17="",I17="",J17="",J17=0),"",ROUND(((H17*I17)/J17),2))</f>
      </c>
      <c r="L17" s="4"/>
      <c r="M17" s="5"/>
      <c r="N17" s="8"/>
      <c r="O17" s="5"/>
      <c r="P17" s="9">
        <f>IF(OR(A17="",H17="",I17="",J17="",O17="",M17="",J17=0,M17=0),"",ROUND(((((H17*I17)/J17)*O17)/M17),2))</f>
      </c>
      <c r="Q17" s="9">
        <f>IF(OR(A17="",O17="",H17="",I17="",J17="",M17="",J17=0,M17=0),"",ROUND((O17-((((H17*I17)/J17)*O17)/M17)),2))</f>
      </c>
      <c r="R17" s="4"/>
    </row>
    <row r="18">
      <c r="A18" s="4"/>
      <c r="B18" s="4"/>
      <c r="C18" s="4"/>
      <c r="D18" s="4"/>
      <c r="E18" s="8"/>
      <c r="F18" s="8"/>
      <c r="G18" s="4"/>
      <c r="H18" s="5"/>
      <c r="I18" s="5"/>
      <c r="J18" s="5"/>
      <c r="K18" s="9">
        <f>IF(OR(A18="",H18="",I18="",J18="",J18=0),"",ROUND(((H18*I18)/J18),2))</f>
      </c>
      <c r="L18" s="4"/>
      <c r="M18" s="5"/>
      <c r="N18" s="8"/>
      <c r="O18" s="5"/>
      <c r="P18" s="9">
        <f>IF(OR(A18="",H18="",I18="",J18="",O18="",M18="",J18=0,M18=0),"",ROUND(((((H18*I18)/J18)*O18)/M18),2))</f>
      </c>
      <c r="Q18" s="9">
        <f>IF(OR(A18="",O18="",H18="",I18="",J18="",M18="",J18=0,M18=0),"",ROUND((O18-((((H18*I18)/J18)*O18)/M18)),2))</f>
      </c>
      <c r="R18" s="4"/>
    </row>
    <row r="19">
      <c r="A19" s="4"/>
      <c r="B19" s="4"/>
      <c r="C19" s="4"/>
      <c r="D19" s="4"/>
      <c r="E19" s="8"/>
      <c r="F19" s="8"/>
      <c r="G19" s="4"/>
      <c r="H19" s="5"/>
      <c r="I19" s="5"/>
      <c r="J19" s="5"/>
      <c r="K19" s="9">
        <f>IF(OR(A19="",H19="",I19="",J19="",J19=0),"",ROUND(((H19*I19)/J19),2))</f>
      </c>
      <c r="L19" s="4"/>
      <c r="M19" s="5"/>
      <c r="N19" s="8"/>
      <c r="O19" s="5"/>
      <c r="P19" s="9">
        <f>IF(OR(A19="",H19="",I19="",J19="",O19="",M19="",J19=0,M19=0),"",ROUND(((((H19*I19)/J19)*O19)/M19),2))</f>
      </c>
      <c r="Q19" s="9">
        <f>IF(OR(A19="",O19="",H19="",I19="",J19="",M19="",J19=0,M19=0),"",ROUND((O19-((((H19*I19)/J19)*O19)/M19)),2))</f>
      </c>
      <c r="R19" s="4"/>
    </row>
    <row r="20">
      <c r="A20" s="4"/>
      <c r="B20" s="4"/>
      <c r="C20" s="4"/>
      <c r="D20" s="4"/>
      <c r="E20" s="8"/>
      <c r="F20" s="8"/>
      <c r="G20" s="4"/>
      <c r="H20" s="5"/>
      <c r="I20" s="5"/>
      <c r="J20" s="5"/>
      <c r="K20" s="9">
        <f>IF(OR(A20="",H20="",I20="",J20="",J20=0),"",ROUND(((H20*I20)/J20),2))</f>
      </c>
      <c r="L20" s="4"/>
      <c r="M20" s="5"/>
      <c r="N20" s="8"/>
      <c r="O20" s="5"/>
      <c r="P20" s="9">
        <f>IF(OR(A20="",H20="",I20="",J20="",O20="",M20="",J20=0,M20=0),"",ROUND(((((H20*I20)/J20)*O20)/M20),2))</f>
      </c>
      <c r="Q20" s="9">
        <f>IF(OR(A20="",O20="",H20="",I20="",J20="",M20="",J20=0,M20=0),"",ROUND((O20-((((H20*I20)/J20)*O20)/M20)),2))</f>
      </c>
      <c r="R20" s="4"/>
    </row>
    <row r="21">
      <c r="A21" s="4"/>
      <c r="B21" s="4"/>
      <c r="C21" s="4"/>
      <c r="D21" s="4"/>
      <c r="E21" s="8"/>
      <c r="F21" s="8"/>
      <c r="G21" s="4"/>
      <c r="H21" s="5"/>
      <c r="I21" s="5"/>
      <c r="J21" s="5"/>
      <c r="K21" s="9">
        <f>IF(OR(A21="",H21="",I21="",J21="",J21=0),"",ROUND(((H21*I21)/J21),2))</f>
      </c>
      <c r="L21" s="4"/>
      <c r="M21" s="5"/>
      <c r="N21" s="8"/>
      <c r="O21" s="5"/>
      <c r="P21" s="9">
        <f>IF(OR(A21="",H21="",I21="",J21="",O21="",M21="",J21=0,M21=0),"",ROUND(((((H21*I21)/J21)*O21)/M21),2))</f>
      </c>
      <c r="Q21" s="9">
        <f>IF(OR(A21="",O21="",H21="",I21="",J21="",M21="",J21=0,M21=0),"",ROUND((O21-((((H21*I21)/J21)*O21)/M21)),2))</f>
      </c>
      <c r="R21" s="4"/>
    </row>
    <row r="22">
      <c r="A22" s="12" t="inlineStr">
        <is>
          <t xml:space="preserve">Total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>
        <f>IF(COUNT(P2:P21)=0,"",SUM(P2:P21))</f>
      </c>
      <c r="Q22" s="13">
        <f>IF(COUNT(Q2:Q21)=0,"",SUM(Q2:Q21))</f>
      </c>
      <c r="R22" s="12"/>
    </row>
  </sheetData>
  <autoFilter ref="A1:R21"/>
  <dataValidations count="1">
    <dataValidation type="list" allowBlank="1" showErrorMessage="1" sqref="G2:G21">
      <formula1>"Pendente,Em conferência,Conferido,Exemplo hipotético"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30" customWidth="1"/>
    <col min="5" max="5" width="25" customWidth="1"/>
    <col min="6" max="6" width="21" customWidth="1"/>
    <col min="7" max="7" width="18" customWidth="1"/>
    <col min="8" max="8" width="22" customWidth="1"/>
    <col min="9" max="9" width="27" customWidth="1"/>
    <col min="10" max="10" width="28" customWidth="1"/>
    <col min="11" max="11" width="27" customWidth="1"/>
    <col min="12" max="12" width="30" customWidth="1"/>
    <col min="13" max="13" width="19" customWidth="1"/>
    <col min="14" max="14" width="14" customWidth="1"/>
    <col min="15" max="15" width="17" customWidth="1"/>
    <col min="16" max="16" width="30" customWidth="1"/>
    <col min="17" max="17" width="26" customWidth="1"/>
    <col min="18" max="18" width="30" customWidth="1"/>
  </cols>
  <sheetData>
    <row r="1" ht="32" customHeight="1">
      <c r="A1" s="3" t="inlineStr">
        <is>
          <t xml:space="preserve">Lote e pagamento</t>
        </is>
      </c>
      <c r="B1" s="3" t="inlineStr">
        <is>
          <t xml:space="preserve">Imóvel de origem</t>
        </is>
      </c>
      <c r="C1" s="3" t="inlineStr">
        <is>
          <t xml:space="preserve">Hipótese de formação do redutor</t>
        </is>
      </c>
      <c r="D1" s="3" t="inlineStr">
        <is>
          <t xml:space="preserve">Documento e memória do redutor</t>
        </is>
      </c>
      <c r="E1" s="3" t="inlineStr">
        <is>
          <t xml:space="preserve">Data de aquisição do imóvel de origem</t>
        </is>
      </c>
      <c r="F1" s="3" t="inlineStr">
        <is>
          <t xml:space="preserve">Data-base do redutor informado</t>
        </is>
      </c>
      <c r="G1" s="3" t="inlineStr">
        <is>
          <t xml:space="preserve">Situação da conferência</t>
        </is>
      </c>
      <c r="H1" s="3" t="inlineStr">
        <is>
          <t xml:space="preserve">Redutor do imóvel de origem (R$)</t>
        </is>
      </c>
      <c r="I1" s="3" t="inlineStr">
        <is>
          <t xml:space="preserve">Valor de mercado do lote para rateio (R$)</t>
        </is>
      </c>
      <c r="J1" s="3" t="inlineStr">
        <is>
          <t xml:space="preserve">Soma dos valores de mercado dos lotes (R$)</t>
        </is>
      </c>
      <c r="K1" s="3" t="inlineStr">
        <is>
          <t xml:space="preserve">Prévia aritmética do redutor do lote (R$)</t>
        </is>
      </c>
      <c r="L1" s="3" t="inlineStr">
        <is>
          <t xml:space="preserve">Identificação do contrato</t>
        </is>
      </c>
      <c r="M1" s="3" t="inlineStr">
        <is>
          <t xml:space="preserve">Preço total contratado (R$)</t>
        </is>
      </c>
      <c r="N1" s="3" t="inlineStr">
        <is>
          <t xml:space="preserve">Data do pagamento</t>
        </is>
      </c>
      <c r="O1" s="3" t="inlineStr">
        <is>
          <t xml:space="preserve">Valor do pagamento (R$)</t>
        </is>
      </c>
      <c r="P1" s="3" t="inlineStr">
        <is>
          <t xml:space="preserve">Prévia aritmética do redutor no pagamento (R$)</t>
        </is>
      </c>
      <c r="Q1" s="3" t="inlineStr">
        <is>
          <t xml:space="preserve">Pagamento após a prévia do redutor (R$)</t>
        </is>
      </c>
      <c r="R1" s="3" t="inlineStr">
        <is>
          <t xml:space="preserve">Pendências e responsável</t>
        </is>
      </c>
    </row>
    <row r="2">
      <c r="A2" s="4" t="inlineStr">
        <is>
          <t xml:space="preserve">Lote A — pagamento 1 de 3</t>
        </is>
      </c>
      <c r="B2" s="4" t="inlineStr">
        <is>
          <t xml:space="preserve">Terreno T (hipotético)</t>
        </is>
      </c>
      <c r="C2" s="4" t="inlineStr">
        <is>
          <t xml:space="preserve">Redutor da origem supostamente apurado; hipótese a conferir</t>
        </is>
      </c>
      <c r="D2" s="4" t="inlineStr">
        <is>
          <t xml:space="preserve">Memória e documentos da origem a conferir (hipotéticos)</t>
        </is>
      </c>
      <c r="E2" s="8">
        <v>46174</v>
      </c>
      <c r="F2" s="8">
        <v>46388</v>
      </c>
      <c r="G2" s="4" t="inlineStr">
        <is>
          <t xml:space="preserve">Exemplo hipotético</t>
        </is>
      </c>
      <c r="H2" s="5">
        <v>800000</v>
      </c>
      <c r="I2" s="5">
        <v>900000</v>
      </c>
      <c r="J2" s="5">
        <v>1500000</v>
      </c>
      <c r="K2" s="9">
        <f>IF(OR(A2="",H2="",I2="",J2="",J2=0),"",ROUND(((H2*I2)/J2),2))</f>
        <v>480000</v>
      </c>
      <c r="L2" s="4" t="inlineStr">
        <is>
          <t xml:space="preserve">Contrato A (hipotético)</t>
        </is>
      </c>
      <c r="M2" s="5">
        <v>900000</v>
      </c>
      <c r="N2" s="8">
        <v>46447</v>
      </c>
      <c r="O2" s="5">
        <v>300000</v>
      </c>
      <c r="P2" s="9">
        <f>IF(OR(A2="",H2="",I2="",J2="",O2="",M2="",J2=0,M2=0),"",ROUND(((((H2*I2)/J2)*O2)/M2),2))</f>
        <v>160000</v>
      </c>
      <c r="Q2" s="9">
        <f>IF(OR(A2="",O2="",H2="",I2="",J2="",M2="",J2=0,M2=0),"",ROUND((O2-((((H2*I2)/J2)*O2)/M2)),2))</f>
        <v>140000</v>
      </c>
      <c r="R2" s="4" t="inlineStr">
        <is>
          <t xml:space="preserve">Conferir origem, atualização e critério de rateio; responsável a definir</t>
        </is>
      </c>
    </row>
    <row r="3">
      <c r="A3" s="4" t="inlineStr">
        <is>
          <t xml:space="preserve">Lote A — pagamento 2 de 3</t>
        </is>
      </c>
      <c r="B3" s="4" t="inlineStr">
        <is>
          <t xml:space="preserve">Terreno T (hipotético)</t>
        </is>
      </c>
      <c r="C3" s="4" t="inlineStr">
        <is>
          <t xml:space="preserve">Redutor da origem supostamente apurado; hipótese a conferir</t>
        </is>
      </c>
      <c r="D3" s="4" t="inlineStr">
        <is>
          <t xml:space="preserve">Memória e documentos da origem a conferir (hipotéticos)</t>
        </is>
      </c>
      <c r="E3" s="8">
        <v>46174</v>
      </c>
      <c r="F3" s="8">
        <v>46388</v>
      </c>
      <c r="G3" s="4" t="inlineStr">
        <is>
          <t xml:space="preserve">Exemplo hipotético</t>
        </is>
      </c>
      <c r="H3" s="5">
        <v>800000</v>
      </c>
      <c r="I3" s="5">
        <v>900000</v>
      </c>
      <c r="J3" s="5">
        <v>1500000</v>
      </c>
      <c r="K3" s="9">
        <f>IF(OR(A3="",H3="",I3="",J3="",J3=0),"",ROUND(((H3*I3)/J3),2))</f>
        <v>480000</v>
      </c>
      <c r="L3" s="4" t="inlineStr">
        <is>
          <t xml:space="preserve">Contrato A (hipotético)</t>
        </is>
      </c>
      <c r="M3" s="5">
        <v>900000</v>
      </c>
      <c r="N3" s="8">
        <v>46478</v>
      </c>
      <c r="O3" s="5">
        <v>300000</v>
      </c>
      <c r="P3" s="9">
        <f>IF(OR(A3="",H3="",I3="",J3="",O3="",M3="",J3=0,M3=0),"",ROUND(((((H3*I3)/J3)*O3)/M3),2))</f>
        <v>160000</v>
      </c>
      <c r="Q3" s="9">
        <f>IF(OR(A3="",O3="",H3="",I3="",J3="",M3="",J3=0,M3=0),"",ROUND((O3-((((H3*I3)/J3)*O3)/M3)),2))</f>
        <v>140000</v>
      </c>
      <c r="R3" s="4" t="inlineStr">
        <is>
          <t xml:space="preserve">Conferir atualização até o pagamento; responsável a definir</t>
        </is>
      </c>
    </row>
    <row r="4">
      <c r="A4" s="4" t="inlineStr">
        <is>
          <t xml:space="preserve">Lote A — pagamento 3 de 3</t>
        </is>
      </c>
      <c r="B4" s="4" t="inlineStr">
        <is>
          <t xml:space="preserve">Terreno T (hipotético)</t>
        </is>
      </c>
      <c r="C4" s="4" t="inlineStr">
        <is>
          <t xml:space="preserve">Redutor da origem supostamente apurado; hipótese a conferir</t>
        </is>
      </c>
      <c r="D4" s="4" t="inlineStr">
        <is>
          <t xml:space="preserve">Memória e documentos da origem a conferir (hipotéticos)</t>
        </is>
      </c>
      <c r="E4" s="8">
        <v>46174</v>
      </c>
      <c r="F4" s="8">
        <v>46388</v>
      </c>
      <c r="G4" s="4" t="inlineStr">
        <is>
          <t xml:space="preserve">Exemplo hipotético</t>
        </is>
      </c>
      <c r="H4" s="5">
        <v>800000</v>
      </c>
      <c r="I4" s="5">
        <v>900000</v>
      </c>
      <c r="J4" s="5">
        <v>1500000</v>
      </c>
      <c r="K4" s="9">
        <f>IF(OR(A4="",H4="",I4="",J4="",J4=0),"",ROUND(((H4*I4)/J4),2))</f>
        <v>480000</v>
      </c>
      <c r="L4" s="4" t="inlineStr">
        <is>
          <t xml:space="preserve">Contrato A (hipotético)</t>
        </is>
      </c>
      <c r="M4" s="5">
        <v>900000</v>
      </c>
      <c r="N4" s="8">
        <v>46508</v>
      </c>
      <c r="O4" s="5">
        <v>300000</v>
      </c>
      <c r="P4" s="9">
        <f>IF(OR(A4="",H4="",I4="",J4="",O4="",M4="",J4=0,M4=0),"",ROUND(((((H4*I4)/J4)*O4)/M4),2))</f>
        <v>160000</v>
      </c>
      <c r="Q4" s="9">
        <f>IF(OR(A4="",O4="",H4="",I4="",J4="",M4="",J4=0,M4=0),"",ROUND((O4-((((H4*I4)/J4)*O4)/M4)),2))</f>
        <v>140000</v>
      </c>
      <c r="R4" s="4" t="inlineStr">
        <is>
          <t xml:space="preserve">Conferir atualização até o pagamento; responsável a definir</t>
        </is>
      </c>
    </row>
    <row r="5">
      <c r="A5" s="4" t="inlineStr">
        <is>
          <t xml:space="preserve">Lote B — pagamento único</t>
        </is>
      </c>
      <c r="B5" s="4" t="inlineStr">
        <is>
          <t xml:space="preserve">Terreno T (hipotético)</t>
        </is>
      </c>
      <c r="C5" s="4" t="inlineStr">
        <is>
          <t xml:space="preserve">Redutor da origem supostamente apurado; hipótese a conferir</t>
        </is>
      </c>
      <c r="D5" s="4" t="inlineStr">
        <is>
          <t xml:space="preserve">Memória e documentos da origem a conferir (hipotéticos)</t>
        </is>
      </c>
      <c r="E5" s="8">
        <v>46174</v>
      </c>
      <c r="F5" s="8">
        <v>46388</v>
      </c>
      <c r="G5" s="4" t="inlineStr">
        <is>
          <t xml:space="preserve">Exemplo hipotético</t>
        </is>
      </c>
      <c r="H5" s="5">
        <v>800000</v>
      </c>
      <c r="I5" s="5">
        <v>600000</v>
      </c>
      <c r="J5" s="5">
        <v>1500000</v>
      </c>
      <c r="K5" s="9">
        <f>IF(OR(A5="",H5="",I5="",J5="",J5=0),"",ROUND(((H5*I5)/J5),2))</f>
        <v>320000</v>
      </c>
      <c r="L5" s="4" t="inlineStr">
        <is>
          <t xml:space="preserve">Contrato B (hipotético)</t>
        </is>
      </c>
      <c r="M5" s="5">
        <v>600000</v>
      </c>
      <c r="N5" s="8">
        <v>46447</v>
      </c>
      <c r="O5" s="5">
        <v>600000</v>
      </c>
      <c r="P5" s="9">
        <f>IF(OR(A5="",H5="",I5="",J5="",O5="",M5="",J5=0,M5=0),"",ROUND(((((H5*I5)/J5)*O5)/M5),2))</f>
        <v>320000</v>
      </c>
      <c r="Q5" s="9">
        <f>IF(OR(A5="",O5="",H5="",I5="",J5="",M5="",J5=0,M5=0),"",ROUND((O5-((((H5*I5)/J5)*O5)/M5)),2))</f>
        <v>280000</v>
      </c>
      <c r="R5" s="4" t="inlineStr">
        <is>
          <t xml:space="preserve">Preço e pagamento único são premissas hipotéticas adicionais; conferir contrato e atualização</t>
        </is>
      </c>
    </row>
    <row r="6">
      <c r="A6" s="12" t="inlineStr">
        <is>
          <t xml:space="preserve">Total</t>
        </is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3">
        <f>IF(COUNT(P2:P5)=0,"",SUM(P2:P5))</f>
        <v>800000</v>
      </c>
      <c r="Q6" s="13">
        <f>IF(COUNT(Q2:Q5)=0,"",SUM(Q2:Q5))</f>
        <v>700000</v>
      </c>
      <c r="R6" s="12"/>
    </row>
  </sheetData>
  <autoFilter ref="A1:R5"/>
  <dataValidations count="1">
    <dataValidation type="list" allowBlank="1" showErrorMessage="1" sqref="G2:G5">
      <formula1>"Pendente,Em conferência,Conferido,Exemplo hipotético"</formula1>
    </dataValidation>
  </dataValidations>
</worksheet>
</file>